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30194 - 13.06. - ZCU - Výpočetní technika (III.) 060 - 2023 - NAS + příslušenství\"/>
    </mc:Choice>
  </mc:AlternateContent>
  <xr:revisionPtr revIDLastSave="0" documentId="13_ncr:1_{C1063140-6CCF-4864-8D8E-B927D032D058}" xr6:coauthVersionLast="47" xr6:coauthVersionMax="47" xr10:uidLastSave="{00000000-0000-0000-0000-000000000000}"/>
  <bookViews>
    <workbookView xWindow="25695" yWindow="0" windowWidth="26010" windowHeight="20985" xr2:uid="{00000000-000D-0000-FFFF-FFFF00000000}"/>
  </bookViews>
  <sheets>
    <sheet name="Výpočetní technika" sheetId="1" r:id="rId1"/>
  </sheets>
  <definedNames>
    <definedName name="_xlnm.Print_Area" localSheetId="0">'Výpočetní technika'!$B$1:$V$16</definedName>
  </definedNames>
  <calcPr calcId="191029"/>
</workbook>
</file>

<file path=xl/calcChain.xml><?xml version="1.0" encoding="utf-8"?>
<calcChain xmlns="http://schemas.openxmlformats.org/spreadsheetml/2006/main">
  <c r="T8" i="1" l="1"/>
  <c r="T9" i="1"/>
  <c r="T10" i="1"/>
  <c r="S11" i="1"/>
  <c r="T12" i="1"/>
  <c r="P12" i="1"/>
  <c r="P11" i="1"/>
  <c r="P10" i="1"/>
  <c r="P8" i="1"/>
  <c r="P9" i="1"/>
  <c r="S8" i="1"/>
  <c r="S7" i="1"/>
  <c r="T7" i="1"/>
  <c r="P7" i="1"/>
  <c r="S12" i="1" l="1"/>
  <c r="Q15" i="1"/>
  <c r="S9" i="1"/>
  <c r="S10" i="1"/>
  <c r="T11" i="1"/>
  <c r="R15" i="1" l="1"/>
</calcChain>
</file>

<file path=xl/sharedStrings.xml><?xml version="1.0" encoding="utf-8"?>
<sst xmlns="http://schemas.openxmlformats.org/spreadsheetml/2006/main" count="65" uniqueCount="53">
  <si>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</si>
  <si>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</si>
  <si>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</si>
  <si>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</si>
  <si>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</si>
  <si>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</si>
  <si>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</si>
  <si>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</si>
  <si>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</si>
  <si>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</si>
  <si>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</si>
  <si>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</si>
  <si>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</si>
  <si>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</si>
  <si>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</si>
  <si>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</si>
  <si>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</si>
  <si>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</si>
  <si>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</si>
  <si>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</si>
  <si>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</si>
  <si>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</si>
  <si>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</si>
  <si>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</si>
  <si>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</si>
  <si>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</si>
  <si>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</si>
  <si>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</si>
  <si>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</si>
  <si>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</si>
  <si>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</si>
  <si>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060 - 2023 </t>
  </si>
  <si>
    <t>Úložiště dat NAS</t>
  </si>
  <si>
    <t>Pevné disky do NAS 24/7</t>
  </si>
  <si>
    <t>Počítačová myš</t>
  </si>
  <si>
    <t>Flash disk</t>
  </si>
  <si>
    <t>Externí disk SSD 2,5"</t>
  </si>
  <si>
    <t>Powerbanka pro mobilní telefony a tablety</t>
  </si>
  <si>
    <t>Společná faktura</t>
  </si>
  <si>
    <t>Ing. Miloš Svoboda, Ph.D.,
Tel.: 37763 4744,
724 771 575</t>
  </si>
  <si>
    <t>Teslova 9, 
301 00 Plzeň,
Nové technologie – výzkumné centrum,
Inženýrství elektrochemických procesů,
budova F</t>
  </si>
  <si>
    <t>Provedení desktop, min.: 2x porty LAN, 2x USB 2.0, 2x USB 3.2 Gen1, typ paměti: DDR4, minimálně 8GB, max. spotřeba 40W, služby (SAMBA,HFS,CIFS), WEB FTP, iSCI, Media (Dlna) cloud server, úložiště SSD + HDD, 4 zásuvky.</t>
  </si>
  <si>
    <r>
      <t xml:space="preserve">Servrové pevné disky 24/7 do NAS, musí být </t>
    </r>
    <r>
      <rPr>
        <b/>
        <sz val="11"/>
        <color theme="1"/>
        <rFont val="Calibri"/>
        <family val="2"/>
        <charset val="238"/>
        <scheme val="minor"/>
      </rPr>
      <t>kompatibliní s položkou č. 1 NAS</t>
    </r>
    <r>
      <rPr>
        <sz val="11"/>
        <color theme="1"/>
        <rFont val="Calibri"/>
        <family val="2"/>
        <charset val="238"/>
        <scheme val="minor"/>
      </rPr>
      <t>.
Minimální kapacita 1 disku 20 TB.</t>
    </r>
  </si>
  <si>
    <t>Laserová, bluetooth a USB připojení, přepínání DPI, minimálně 4000 DPI, se setrvačníkem, 1 kolečko, vhodná pro praváky, životnost baterie min. 60 dní.</t>
  </si>
  <si>
    <t>Rozhraní: USB 3.2 Gen 2, USB-C, kapacita min. 512 GB, kovová konstrukce.</t>
  </si>
  <si>
    <t>Rozhraní: USB 3.2 Gen 2, USB-C, kapacita min. 2 TB.</t>
  </si>
  <si>
    <t>USB-C + bezdrátové nabíjení, rychlé nabíjení (min. 18W drátově a 10W bezdrátově), min. kapacita 10000 mAh, indikace stavu, max. hmotnost 200 g.</t>
  </si>
  <si>
    <t>QNAP TS-453E-8G, záruka 2 roky</t>
  </si>
  <si>
    <t>WESTERN DIGITAL 20TB Red Pro (WD201KFGX ), záruka 2 roky</t>
  </si>
  <si>
    <t>LOGITECH MX Anywhere 3, grafitová (910-005988), záruka 2 roky</t>
  </si>
  <si>
    <t>SanDisk Ultra Flair 512GB černá (SDCZ73-512G-G46), záruka 2 roky</t>
  </si>
  <si>
    <t>Crucial Portable SSD X6 2TB (CT2000X6SSD9), záruka 2 roky</t>
  </si>
  <si>
    <t>FIXED MagZen s bezdrátovým nabíjením a podporou Magsafe 10 000 mAh černá (FIXZENM-10-BK), záruka 2 roky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</si>
</sst>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1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4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4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13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24" fillId="4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17" xfId="0" applyFont="1" applyFill="1" applyBorder="1" applyAlignment="1">
      <alignment horizontal="left" vertical="center" wrapText="1" indent="1"/>
    </xf>
    <xf numFmtId="0" fontId="2" fillId="6" borderId="19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14" fillId="4" borderId="17" xfId="0" applyFont="1" applyFill="1" applyBorder="1" applyAlignment="1" applyProtection="1">
      <alignment horizontal="left" vertical="center" wrapText="1" indent="1"/>
      <protection locked="0"/>
    </xf>
    <xf numFmtId="0" fontId="14" fillId="4" borderId="19" xfId="0" applyFont="1" applyFill="1" applyBorder="1" applyAlignment="1" applyProtection="1">
      <alignment horizontal="lef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2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13" fillId="6" borderId="14" xfId="0" applyFont="1" applyFill="1" applyBorder="1" applyAlignment="1">
      <alignment horizontal="center" vertical="center" wrapText="1"/>
    </xf>
    <xf numFmtId="0" fontId="13" fillId="6" borderId="15" xfId="0" applyFont="1" applyFill="1" applyBorder="1" applyAlignment="1">
      <alignment horizontal="center" vertical="center" wrapText="1"/>
    </xf>
    <xf numFmtId="0" fontId="13" fillId="6" borderId="20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2"/>
  <sheetViews>
    <sheetView tabSelected="1" topLeftCell="A4" zoomScale="86" zoomScaleNormal="86" workbookViewId="0">
      <selection activeCell="N21" sqref="N21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104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4.28515625" style="1" bestFit="1" customWidth="1"/>
    <col min="11" max="11" width="27.28515625" hidden="1" customWidth="1"/>
    <col min="12" max="12" width="26.85546875" customWidth="1"/>
    <col min="13" max="13" width="26.140625" customWidth="1"/>
    <col min="14" max="14" width="39" style="4" customWidth="1"/>
    <col min="15" max="15" width="25.42578125" style="4" customWidth="1"/>
    <col min="16" max="16" width="15.570312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4.5703125" style="5" customWidth="1"/>
  </cols>
  <sheetData>
    <row r="1" spans="1:22" ht="40.9" customHeight="1" x14ac:dyDescent="0.25">
      <c r="B1" s="95" t="s">
        <v>31</v>
      </c>
      <c r="C1" s="96"/>
      <c r="D1" s="96"/>
      <c r="E1"/>
      <c r="G1" s="41"/>
      <c r="V1"/>
    </row>
    <row r="2" spans="1:22" ht="21.75" customHeight="1" x14ac:dyDescent="0.25">
      <c r="C2"/>
      <c r="D2" s="9"/>
      <c r="E2" s="10"/>
      <c r="G2" s="99"/>
      <c r="H2" s="100"/>
      <c r="I2" s="100"/>
      <c r="J2" s="100"/>
      <c r="K2" s="100"/>
      <c r="L2" s="100"/>
      <c r="M2" s="100"/>
      <c r="N2" s="100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3"/>
      <c r="E3" s="73"/>
      <c r="F3" s="73"/>
      <c r="G3" s="100"/>
      <c r="H3" s="100"/>
      <c r="I3" s="100"/>
      <c r="J3" s="100"/>
      <c r="K3" s="100"/>
      <c r="L3" s="100"/>
      <c r="M3" s="100"/>
      <c r="N3" s="100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3"/>
      <c r="E4" s="73"/>
      <c r="F4" s="73"/>
      <c r="G4" s="73"/>
      <c r="H4" s="7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7" t="s">
        <v>2</v>
      </c>
      <c r="H5" s="98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30</v>
      </c>
      <c r="L6" s="34" t="s">
        <v>17</v>
      </c>
      <c r="M6" s="35" t="s">
        <v>18</v>
      </c>
      <c r="N6" s="34" t="s">
        <v>19</v>
      </c>
      <c r="O6" s="32" t="s">
        <v>27</v>
      </c>
      <c r="P6" s="34" t="s">
        <v>20</v>
      </c>
      <c r="Q6" s="32" t="s">
        <v>5</v>
      </c>
      <c r="R6" s="36" t="s">
        <v>6</v>
      </c>
      <c r="S6" s="72" t="s">
        <v>7</v>
      </c>
      <c r="T6" s="72" t="s">
        <v>8</v>
      </c>
      <c r="U6" s="34" t="s">
        <v>21</v>
      </c>
      <c r="V6" s="34" t="s">
        <v>22</v>
      </c>
    </row>
    <row r="7" spans="1:22" ht="73.5" customHeight="1" thickTop="1" x14ac:dyDescent="0.25">
      <c r="A7" s="20"/>
      <c r="B7" s="42">
        <v>1</v>
      </c>
      <c r="C7" s="43" t="s">
        <v>32</v>
      </c>
      <c r="D7" s="44">
        <v>1</v>
      </c>
      <c r="E7" s="45" t="s">
        <v>28</v>
      </c>
      <c r="F7" s="69" t="s">
        <v>41</v>
      </c>
      <c r="G7" s="74" t="s">
        <v>47</v>
      </c>
      <c r="H7" s="46" t="s">
        <v>29</v>
      </c>
      <c r="I7" s="101" t="s">
        <v>38</v>
      </c>
      <c r="J7" s="104" t="s">
        <v>29</v>
      </c>
      <c r="K7" s="107"/>
      <c r="L7" s="116"/>
      <c r="M7" s="113" t="s">
        <v>39</v>
      </c>
      <c r="N7" s="113" t="s">
        <v>40</v>
      </c>
      <c r="O7" s="110">
        <v>14</v>
      </c>
      <c r="P7" s="47">
        <f t="shared" ref="P7:P12" si="0">D7*Q7</f>
        <v>17000</v>
      </c>
      <c r="Q7" s="48">
        <v>17000</v>
      </c>
      <c r="R7" s="77">
        <v>14167</v>
      </c>
      <c r="S7" s="49">
        <f t="shared" ref="S7:S12" si="1">D7*R7</f>
        <v>14167</v>
      </c>
      <c r="T7" s="50" t="str">
        <f>IF(ISNUMBER(R7), IF(R7&gt;Q7,"NEVYHOVUJE","VYHOVUJE")," ")</f>
        <v>VYHOVUJE</v>
      </c>
      <c r="U7" s="89"/>
      <c r="V7" s="92" t="s">
        <v>11</v>
      </c>
    </row>
    <row r="8" spans="1:22" ht="73.5" customHeight="1" x14ac:dyDescent="0.25">
      <c r="A8" s="20"/>
      <c r="B8" s="51">
        <v>2</v>
      </c>
      <c r="C8" s="52" t="s">
        <v>33</v>
      </c>
      <c r="D8" s="53">
        <v>2</v>
      </c>
      <c r="E8" s="54" t="s">
        <v>28</v>
      </c>
      <c r="F8" s="70" t="s">
        <v>42</v>
      </c>
      <c r="G8" s="75" t="s">
        <v>48</v>
      </c>
      <c r="H8" s="55" t="s">
        <v>29</v>
      </c>
      <c r="I8" s="102"/>
      <c r="J8" s="105"/>
      <c r="K8" s="108"/>
      <c r="L8" s="117"/>
      <c r="M8" s="114"/>
      <c r="N8" s="114"/>
      <c r="O8" s="111"/>
      <c r="P8" s="56">
        <f t="shared" si="0"/>
        <v>22000</v>
      </c>
      <c r="Q8" s="57">
        <v>11000</v>
      </c>
      <c r="R8" s="78">
        <v>10221</v>
      </c>
      <c r="S8" s="58">
        <f t="shared" si="1"/>
        <v>20442</v>
      </c>
      <c r="T8" s="59" t="str">
        <f t="shared" ref="T8:T9" si="2">IF(ISNUMBER(R8), IF(R8&gt;Q8,"NEVYHOVUJE","VYHOVUJE")," ")</f>
        <v>VYHOVUJE</v>
      </c>
      <c r="U8" s="90"/>
      <c r="V8" s="93"/>
    </row>
    <row r="9" spans="1:22" ht="73.5" customHeight="1" x14ac:dyDescent="0.25">
      <c r="A9" s="20"/>
      <c r="B9" s="51">
        <v>3</v>
      </c>
      <c r="C9" s="52" t="s">
        <v>34</v>
      </c>
      <c r="D9" s="53">
        <v>3</v>
      </c>
      <c r="E9" s="54" t="s">
        <v>28</v>
      </c>
      <c r="F9" s="70" t="s">
        <v>43</v>
      </c>
      <c r="G9" s="75" t="s">
        <v>49</v>
      </c>
      <c r="H9" s="55" t="s">
        <v>29</v>
      </c>
      <c r="I9" s="102"/>
      <c r="J9" s="105"/>
      <c r="K9" s="108"/>
      <c r="L9" s="117"/>
      <c r="M9" s="114"/>
      <c r="N9" s="114"/>
      <c r="O9" s="111"/>
      <c r="P9" s="56">
        <f t="shared" si="0"/>
        <v>4800</v>
      </c>
      <c r="Q9" s="57">
        <v>1600</v>
      </c>
      <c r="R9" s="78">
        <v>1562</v>
      </c>
      <c r="S9" s="58">
        <f t="shared" si="1"/>
        <v>4686</v>
      </c>
      <c r="T9" s="59" t="str">
        <f t="shared" si="2"/>
        <v>VYHOVUJE</v>
      </c>
      <c r="U9" s="90"/>
      <c r="V9" s="93"/>
    </row>
    <row r="10" spans="1:22" ht="73.5" customHeight="1" x14ac:dyDescent="0.25">
      <c r="A10" s="20"/>
      <c r="B10" s="51">
        <v>4</v>
      </c>
      <c r="C10" s="52" t="s">
        <v>35</v>
      </c>
      <c r="D10" s="53">
        <v>2</v>
      </c>
      <c r="E10" s="54" t="s">
        <v>28</v>
      </c>
      <c r="F10" s="70" t="s">
        <v>44</v>
      </c>
      <c r="G10" s="75" t="s">
        <v>50</v>
      </c>
      <c r="H10" s="55" t="s">
        <v>29</v>
      </c>
      <c r="I10" s="102"/>
      <c r="J10" s="105"/>
      <c r="K10" s="108"/>
      <c r="L10" s="117"/>
      <c r="M10" s="114"/>
      <c r="N10" s="114"/>
      <c r="O10" s="111"/>
      <c r="P10" s="56">
        <f t="shared" si="0"/>
        <v>2500</v>
      </c>
      <c r="Q10" s="57">
        <v>1250</v>
      </c>
      <c r="R10" s="78">
        <v>853</v>
      </c>
      <c r="S10" s="58">
        <f t="shared" si="1"/>
        <v>1706</v>
      </c>
      <c r="T10" s="59" t="str">
        <f t="shared" ref="T10" si="3">IF(ISNUMBER(R10), IF(R10&gt;Q10,"NEVYHOVUJE","VYHOVUJE")," ")</f>
        <v>VYHOVUJE</v>
      </c>
      <c r="U10" s="90"/>
      <c r="V10" s="93"/>
    </row>
    <row r="11" spans="1:22" ht="73.5" customHeight="1" x14ac:dyDescent="0.25">
      <c r="A11" s="20"/>
      <c r="B11" s="51">
        <v>5</v>
      </c>
      <c r="C11" s="52" t="s">
        <v>36</v>
      </c>
      <c r="D11" s="53">
        <v>1</v>
      </c>
      <c r="E11" s="54" t="s">
        <v>28</v>
      </c>
      <c r="F11" s="70" t="s">
        <v>45</v>
      </c>
      <c r="G11" s="75" t="s">
        <v>51</v>
      </c>
      <c r="H11" s="55" t="s">
        <v>29</v>
      </c>
      <c r="I11" s="102"/>
      <c r="J11" s="105"/>
      <c r="K11" s="108"/>
      <c r="L11" s="117"/>
      <c r="M11" s="114"/>
      <c r="N11" s="114"/>
      <c r="O11" s="111"/>
      <c r="P11" s="56">
        <f t="shared" si="0"/>
        <v>3500</v>
      </c>
      <c r="Q11" s="57">
        <v>3500</v>
      </c>
      <c r="R11" s="78">
        <v>3111</v>
      </c>
      <c r="S11" s="58">
        <f t="shared" si="1"/>
        <v>3111</v>
      </c>
      <c r="T11" s="59" t="str">
        <f t="shared" ref="T11:T12" si="4">IF(ISNUMBER(R11), IF(R11&gt;Q11,"NEVYHOVUJE","VYHOVUJE")," ")</f>
        <v>VYHOVUJE</v>
      </c>
      <c r="U11" s="90"/>
      <c r="V11" s="93"/>
    </row>
    <row r="12" spans="1:22" ht="73.5" customHeight="1" thickBot="1" x14ac:dyDescent="0.3">
      <c r="A12" s="20"/>
      <c r="B12" s="60">
        <v>6</v>
      </c>
      <c r="C12" s="61" t="s">
        <v>37</v>
      </c>
      <c r="D12" s="62">
        <v>1</v>
      </c>
      <c r="E12" s="63" t="s">
        <v>28</v>
      </c>
      <c r="F12" s="71" t="s">
        <v>46</v>
      </c>
      <c r="G12" s="76" t="s">
        <v>52</v>
      </c>
      <c r="H12" s="64" t="s">
        <v>29</v>
      </c>
      <c r="I12" s="103"/>
      <c r="J12" s="106"/>
      <c r="K12" s="109"/>
      <c r="L12" s="118"/>
      <c r="M12" s="115"/>
      <c r="N12" s="115"/>
      <c r="O12" s="112"/>
      <c r="P12" s="65">
        <f t="shared" si="0"/>
        <v>700</v>
      </c>
      <c r="Q12" s="66">
        <v>700</v>
      </c>
      <c r="R12" s="79">
        <v>588</v>
      </c>
      <c r="S12" s="67">
        <f t="shared" si="1"/>
        <v>588</v>
      </c>
      <c r="T12" s="68" t="str">
        <f t="shared" si="4"/>
        <v>VYHOVUJE</v>
      </c>
      <c r="U12" s="91"/>
      <c r="V12" s="94"/>
    </row>
    <row r="13" spans="1:22" ht="17.45" customHeight="1" thickTop="1" thickBot="1" x14ac:dyDescent="0.3">
      <c r="C13"/>
      <c r="D13"/>
      <c r="E13"/>
      <c r="F13"/>
      <c r="G13"/>
      <c r="H13"/>
      <c r="I13"/>
      <c r="J13"/>
      <c r="N13"/>
      <c r="O13"/>
      <c r="P13"/>
    </row>
    <row r="14" spans="1:22" ht="51.75" customHeight="1" thickTop="1" thickBot="1" x14ac:dyDescent="0.3">
      <c r="B14" s="87" t="s">
        <v>26</v>
      </c>
      <c r="C14" s="87"/>
      <c r="D14" s="87"/>
      <c r="E14" s="87"/>
      <c r="F14" s="87"/>
      <c r="G14" s="87"/>
      <c r="H14" s="40"/>
      <c r="I14" s="40"/>
      <c r="J14" s="21"/>
      <c r="K14" s="21"/>
      <c r="L14" s="6"/>
      <c r="M14" s="6"/>
      <c r="N14" s="6"/>
      <c r="O14" s="22"/>
      <c r="P14" s="22"/>
      <c r="Q14" s="23" t="s">
        <v>9</v>
      </c>
      <c r="R14" s="84" t="s">
        <v>10</v>
      </c>
      <c r="S14" s="85"/>
      <c r="T14" s="86"/>
      <c r="U14" s="24"/>
      <c r="V14" s="25"/>
    </row>
    <row r="15" spans="1:22" ht="20.25" customHeight="1" thickTop="1" thickBot="1" x14ac:dyDescent="0.3">
      <c r="B15" s="88"/>
      <c r="C15" s="88"/>
      <c r="D15" s="88"/>
      <c r="E15" s="88"/>
      <c r="F15" s="88"/>
      <c r="G15" s="88"/>
      <c r="H15" s="88"/>
      <c r="I15" s="26"/>
      <c r="L15" s="9"/>
      <c r="M15" s="9"/>
      <c r="N15" s="9"/>
      <c r="O15" s="27"/>
      <c r="P15" s="27"/>
      <c r="Q15" s="28">
        <f>SUM(P7:P12)</f>
        <v>50500</v>
      </c>
      <c r="R15" s="81">
        <f>SUM(S7:S12)</f>
        <v>44700</v>
      </c>
      <c r="S15" s="82"/>
      <c r="T15" s="83"/>
    </row>
    <row r="16" spans="1:22" ht="15.75" thickTop="1" x14ac:dyDescent="0.25">
      <c r="B16" s="80" t="s">
        <v>25</v>
      </c>
      <c r="C16" s="80"/>
      <c r="D16" s="80"/>
      <c r="E16" s="80"/>
      <c r="F16" s="80"/>
      <c r="G16" s="80"/>
      <c r="H16" s="73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2:19" x14ac:dyDescent="0.25">
      <c r="B17" s="39"/>
      <c r="C17" s="39"/>
      <c r="D17" s="39"/>
      <c r="E17" s="39"/>
      <c r="F17" s="39"/>
      <c r="G17" s="73"/>
      <c r="H17" s="73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x14ac:dyDescent="0.25">
      <c r="B18" s="39"/>
      <c r="C18" s="39"/>
      <c r="D18" s="39"/>
      <c r="E18" s="39"/>
      <c r="F18" s="39"/>
      <c r="G18" s="73"/>
      <c r="H18" s="73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x14ac:dyDescent="0.25">
      <c r="B19" s="39"/>
      <c r="C19" s="39"/>
      <c r="D19" s="39"/>
      <c r="E19" s="39"/>
      <c r="F19" s="39"/>
      <c r="G19" s="73"/>
      <c r="H19" s="73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73"/>
      <c r="H20" s="73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H21" s="30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73"/>
      <c r="H22" s="73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73"/>
      <c r="H23" s="7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73"/>
      <c r="H24" s="7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73"/>
      <c r="H25" s="7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73"/>
      <c r="H26" s="7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73"/>
      <c r="H27" s="7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73"/>
      <c r="H28" s="7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73"/>
      <c r="H29" s="7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73"/>
      <c r="H30" s="7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73"/>
      <c r="H31" s="7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73"/>
      <c r="H32" s="7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3"/>
      <c r="H33" s="7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3"/>
      <c r="H34" s="7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3"/>
      <c r="H35" s="7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3"/>
      <c r="H36" s="7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3"/>
      <c r="H37" s="7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3"/>
      <c r="H38" s="7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3"/>
      <c r="H39" s="7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3"/>
      <c r="H40" s="7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3"/>
      <c r="H41" s="7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3"/>
      <c r="H42" s="7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3"/>
      <c r="H43" s="7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3"/>
      <c r="H44" s="7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3"/>
      <c r="H45" s="7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3"/>
      <c r="H46" s="7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3"/>
      <c r="H47" s="7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3"/>
      <c r="H48" s="7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3"/>
      <c r="H49" s="7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3"/>
      <c r="H50" s="7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3"/>
      <c r="H51" s="7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3"/>
      <c r="H52" s="7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3"/>
      <c r="H53" s="7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3"/>
      <c r="H54" s="7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3"/>
      <c r="H55" s="7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3"/>
      <c r="H56" s="7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3"/>
      <c r="H57" s="7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3"/>
      <c r="H58" s="7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3"/>
      <c r="H59" s="7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3"/>
      <c r="H60" s="7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3"/>
      <c r="H61" s="7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3"/>
      <c r="H62" s="7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3"/>
      <c r="H63" s="7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3"/>
      <c r="H64" s="7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3"/>
      <c r="H65" s="7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3"/>
      <c r="H66" s="7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3"/>
      <c r="H67" s="7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3"/>
      <c r="H68" s="7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3"/>
      <c r="H69" s="7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3"/>
      <c r="H70" s="7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3"/>
      <c r="H71" s="7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3"/>
      <c r="H72" s="7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3"/>
      <c r="H73" s="7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3"/>
      <c r="H74" s="7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3"/>
      <c r="H75" s="7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3"/>
      <c r="H76" s="7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3"/>
      <c r="H77" s="7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3"/>
      <c r="H78" s="7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3"/>
      <c r="H79" s="7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3"/>
      <c r="H80" s="7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3"/>
      <c r="H81" s="7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3"/>
      <c r="H82" s="7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3"/>
      <c r="H83" s="7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3"/>
      <c r="H84" s="7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3"/>
      <c r="H85" s="7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3"/>
      <c r="H86" s="7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3"/>
      <c r="H87" s="7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3"/>
      <c r="H88" s="7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3"/>
      <c r="H89" s="7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3"/>
      <c r="H90" s="7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3"/>
      <c r="H91" s="7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3"/>
      <c r="H92" s="7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3"/>
      <c r="H93" s="7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3"/>
      <c r="H94" s="7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3"/>
      <c r="H95" s="7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3"/>
      <c r="H96" s="73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3"/>
      <c r="H97" s="73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3"/>
      <c r="H98" s="73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73"/>
      <c r="H99" s="73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73"/>
      <c r="H100" s="73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73"/>
      <c r="H101" s="73"/>
      <c r="I101" s="11"/>
      <c r="J101" s="11"/>
      <c r="K101" s="11"/>
      <c r="L101" s="11"/>
      <c r="M101" s="11"/>
      <c r="N101" s="5"/>
      <c r="O101" s="5"/>
      <c r="P101" s="5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</sheetData>
  <sheetProtection algorithmName="SHA-512" hashValue="xIpbyeNxecixoIahLNmoyJ8EKYtXQEh80rebGI5fG4QNs7PpLIMD+WSs0DC+UwsloJk31GoIyeksjDA3P9ofhQ==" saltValue="fnoDPS/LzPkngIqHkEW9JA==" spinCount="100000" sheet="1" objects="1" scenarios="1"/>
  <mergeCells count="17">
    <mergeCell ref="U7:U12"/>
    <mergeCell ref="V7:V12"/>
    <mergeCell ref="B1:D1"/>
    <mergeCell ref="G5:H5"/>
    <mergeCell ref="G2:N3"/>
    <mergeCell ref="I7:I12"/>
    <mergeCell ref="J7:J12"/>
    <mergeCell ref="K7:K12"/>
    <mergeCell ref="O7:O12"/>
    <mergeCell ref="M7:M12"/>
    <mergeCell ref="L7:L12"/>
    <mergeCell ref="N7:N12"/>
    <mergeCell ref="B16:G16"/>
    <mergeCell ref="R15:T15"/>
    <mergeCell ref="R14:T14"/>
    <mergeCell ref="B14:G14"/>
    <mergeCell ref="B15:H15"/>
  </mergeCells>
  <conditionalFormatting sqref="B7:B12 D7:D12">
    <cfRule type="containsBlanks" dxfId="7" priority="96">
      <formula>LEN(TRIM(B7))=0</formula>
    </cfRule>
  </conditionalFormatting>
  <conditionalFormatting sqref="B7:B12">
    <cfRule type="cellIs" dxfId="6" priority="93" operator="greaterThanOrEqual">
      <formula>1</formula>
    </cfRule>
  </conditionalFormatting>
  <conditionalFormatting sqref="G7:H12 R7:R12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2">
    <cfRule type="notContainsBlanks" dxfId="2" priority="69">
      <formula>LEN(TRIM(G7))&gt;0</formula>
    </cfRule>
  </conditionalFormatting>
  <conditionalFormatting sqref="T7:T12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3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12" xr:uid="{8C26EAE3-16EE-4825-9C10-C919BCF6B1BA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++SRlNh9mzKeAnDqtE4C7e+WTEvs6q75gzZ9I6iASB0=</DigestValue>
    </Reference>
    <Reference Type="http://www.w3.org/2000/09/xmldsig#Object" URI="#idOfficeObject">
      <DigestMethod Algorithm="http://www.w3.org/2001/04/xmlenc#sha256"/>
      <DigestValue>+zV3tFjD044zU76U3sox2dAHnYlcg1GbadlUWLUPwYs=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UcCORxisxYi6uz6UA6ydRb1cflz6ju/A2t9IGyJAzEU=</DigestValue>
    </Reference>
  </SignedInfo>
  <SignatureValue>YuJRlFUxxWU3bLQtq/xOQ/hl2T96yfIjhHr50wwAIjjnbLu4wci6/eL9P3M4BESAT8wNHR7zxOGV
lpWfiYe+JgFR9XKvCwoZ8jeH1OioWXbm77yc1yOqfnykHhnA+MVigKH/NV0gV/Zr4f3wR1KrH4NU
d6UpBAhWsNH8KL6u5VItQmPOb7iuihO5lR/UaooULj4K9vHjIFc9LU88wv9XoqsJV9xRZPDpME04
2YYXSATnGs6sdb0Pbyxy5DJrSndbO/gu29E3AUuttV1oCw7iM1EsXmZrvvfbxu8uP+ZrRsEieEFV
DIo+R7fUaQA3WM9bx4K1/EPbQcXNM16fkkJvkg==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/tEuJ3hFkZnF2jPCK5k5XU/OFrZCl864Jry5CDI6y6E=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42V8uO9yqr3KXk72IFNDa1XsY+gTSEwz0KiHPuP25VA=</DigestValue>
      </Reference>
      <Reference URI="/xl/sharedStrings.xml?ContentType=application/vnd.openxmlformats-officedocument.spreadsheetml.sharedStrings+xml">
        <DigestMethod Algorithm="http://www.w3.org/2001/04/xmlenc#sha256"/>
        <DigestValue>cZ626nWmyaGkTGd3a6P6U8LiaZgpIHS/Zfdkt/Fbni0=</DigestValue>
      </Reference>
      <Reference URI="/xl/styles.xml?ContentType=application/vnd.openxmlformats-officedocument.spreadsheetml.styles+xml">
        <DigestMethod Algorithm="http://www.w3.org/2001/04/xmlenc#sha256"/>
        <DigestValue>47WJeAMBj1R8vedoNNDQQV24zRcG7RYfiPjYBr8f/+w=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ims76hL5HYo7fk0ucsBkrUNwTRhD4togKEoKdAR/Cqw=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/+FGbXxmfXRma30z58kWkGhbrtQ4AW0kisXRsmE6kyU=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2023-06-12T09:29:55Z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16.0.16327/24</OfficeVersion>
          <ApplicationVersion>16.0.16327</ApplicationVersion>
          <Monitors>1</Monitors>
          <HorizontalResolution>3440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2023-06-12T09:29:55Z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Jakub Šrachta</cp:lastModifiedBy>
  <cp:revision>3</cp:revision>
  <cp:lastPrinted>2023-05-22T06:28:46Z</cp:lastPrinted>
  <dcterms:created xsi:type="dcterms:W3CDTF">2014-03-05T12:43:32Z</dcterms:created>
  <dcterms:modified xsi:type="dcterms:W3CDTF">2023-06-09T14:38:22Z</dcterms:modified>
</cp:coreProperties>
</file>